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SO 01" sheetId="1" r:id="rId1"/>
  </sheets>
  <definedNames/>
  <calcPr/>
  <webPublishing/>
</workbook>
</file>

<file path=xl/sharedStrings.xml><?xml version="1.0" encoding="utf-8"?>
<sst xmlns="http://schemas.openxmlformats.org/spreadsheetml/2006/main" count="293" uniqueCount="135">
  <si>
    <t>ASPE10</t>
  </si>
  <si>
    <t>S</t>
  </si>
  <si>
    <t>Firma: PROGEOCONT s.r.o.</t>
  </si>
  <si>
    <t>Soupis prací objektu</t>
  </si>
  <si>
    <t xml:space="preserve">Stavba: </t>
  </si>
  <si>
    <t>2315</t>
  </si>
  <si>
    <t>Sanace skalního svahu nad silnicí III/221 27 v km 11,567 – 11,796</t>
  </si>
  <si>
    <t>O</t>
  </si>
  <si>
    <t>Rozpočet:</t>
  </si>
  <si>
    <t>0,00</t>
  </si>
  <si>
    <t>15,00</t>
  </si>
  <si>
    <t>21,00</t>
  </si>
  <si>
    <t>3</t>
  </si>
  <si>
    <t>2</t>
  </si>
  <si>
    <t>SO 01</t>
  </si>
  <si>
    <t>Sanace skalního svahu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</si>
  <si>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</si>
  <si>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</si>
  <si>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</si>
  <si>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</si>
  <si>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</si>
  <si>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</si>
  <si>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</si>
  <si>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</si>
  <si>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</si>
  <si>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</si>
  <si>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</si>
  <si>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</si>
  <si>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</si>
  <si>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</si>
  <si>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</si>
  <si>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</si>
  <si>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</si>
  <si>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</si>
  <si>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</si>
  <si>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</si>
  <si>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</si>
  <si>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</si>
  <si>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</si>
  <si>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</si>
  <si>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</si>
  <si>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zemina, kamenivo, kamen</t>
  </si>
  <si>
    <t>VV</t>
  </si>
  <si>
    <t>dle pol. 12673: 1022,0*1,8=1 839,600 [A] 
dle pol. 12683: 195,0*2,3=448,500 [B] 
dle pol. 96613: 10,8*2,6=28,080 [C] 
Celkem: A+B+C=2 316,180 [D]</t>
  </si>
  <si>
    <t>02710</t>
  </si>
  <si>
    <t>POMOC PRÁCE ZŘÍZ NEBO ZAJIŠŤ OBJÍŽĎKY A PŘÍSTUP CESTY</t>
  </si>
  <si>
    <t>KPL</t>
  </si>
  <si>
    <t>Přístup k realizaci sanace vč. DIO 
Položka zahrnuje veškeré náklady na realizaci prací horolezeckou technikou, převážně ruční provádění prací (nad rámec uvedených položek), ztížené podmínky v místy velmi špatně přístupném terénu a zohlednění veškerých dalších známých skutečností, dle odborných zkušeností zhotovitele / uchazeče. 
Stavba bude realizována při zachování dopravy v jednom jízdním pruhu za použití SSZ - předpoklad. Položka zahrnuje kompletní realizaci DIO vč. projednání a ochranné konstrukce proti vlivu stavby na okolí (zábrany, svodidla, oplocení, zaplachtování ap.).</t>
  </si>
  <si>
    <t>029113</t>
  </si>
  <si>
    <t>OSTATNÍ POŽADAVKY - GEODETICKÉ ZAMĚŘENÍ - CELKY</t>
  </si>
  <si>
    <t>KUS</t>
  </si>
  <si>
    <t>zaměření svahu a dotčené části vozovky před a po provedení sanace (2x)</t>
  </si>
  <si>
    <t>02940</t>
  </si>
  <si>
    <t>OSTATNÍ POŽADAVKY - VYPRACOVÁNÍ DOKUMENTACE</t>
  </si>
  <si>
    <t>VTD Kotvení a zpevnění skalních ploch</t>
  </si>
  <si>
    <t>02944</t>
  </si>
  <si>
    <t>OSTAT POŽADAVKY - DOKUMENTACE SKUTEČ PROVEDENÍ V DIGIT FORMĚ</t>
  </si>
  <si>
    <t>02960</t>
  </si>
  <si>
    <t>OSTATNÍ POŽADAVKY - ODBORNÝ DOZOR</t>
  </si>
  <si>
    <t>pravidelný dozor geotechnika stavby, vč. veškerých pomocných a předružených činností (posudky, zkoušky, stanoviska, ap.)</t>
  </si>
  <si>
    <t>Zemní práce</t>
  </si>
  <si>
    <t>7</t>
  </si>
  <si>
    <t>11120</t>
  </si>
  <si>
    <t>ODSTRANĚNÍ KŘOVIN</t>
  </si>
  <si>
    <t>M2</t>
  </si>
  <si>
    <t>vč. likvidace dřevní hmoty dle dispozic zhotovitele</t>
  </si>
  <si>
    <t>Přípravné a bourací práce 
křoviny, nálety pr. km. do 100mm: 0,45*5110=2 299,500 [A]</t>
  </si>
  <si>
    <t>8</t>
  </si>
  <si>
    <t>11211</t>
  </si>
  <si>
    <t>KÁCENÍ STROMŮ D KMENE DO 0,5M</t>
  </si>
  <si>
    <t>s ponecháním kořenového systému. 
vč. likvidace dřevní hmoty dle dispozic zhotovitele</t>
  </si>
  <si>
    <t>Přípravné a bourací práce 
stromy D do 0,5m: 20=20,000 [A]</t>
  </si>
  <si>
    <t>11214</t>
  </si>
  <si>
    <t>KÁCENÍ STROMŮ D KMENE DO 0,3M</t>
  </si>
  <si>
    <t>Přípravné a bourací práce 
stromy D do 0,3m: 85=85,000 [A]</t>
  </si>
  <si>
    <t>11251</t>
  </si>
  <si>
    <t>ODSTRANĚNÍ PAŘEZŮ FRÉZOVÁNÍM D DO 0,5M</t>
  </si>
  <si>
    <t>Přípravné a bourací práce 
zabroušení kořenu na úroveň terénu do D 0,5m: 20=20,000 [A]</t>
  </si>
  <si>
    <t>11</t>
  </si>
  <si>
    <t>11254</t>
  </si>
  <si>
    <t>ODSTRANĚNÍ PAŘEZŮ FRÉZOVÁNÍM D DO 0,3M</t>
  </si>
  <si>
    <t>Přípravné a bourací práce 
zabroušení kořenu na úroveň terénu do D 0,3m: 85=85,000 [A]</t>
  </si>
  <si>
    <t>12</t>
  </si>
  <si>
    <t>12673</t>
  </si>
  <si>
    <t>ZŘÍZENÍ STUPŇŮ V PODLOŽÍ NÁSYPŮ TŘ. I</t>
  </si>
  <si>
    <t>M3</t>
  </si>
  <si>
    <t>vč. odvozu na recyklační středisko / trvalou skládku dle dispozic zhotovitele</t>
  </si>
  <si>
    <t>Přípravné a bourací práce 
Odkopávka v tř. I. - úprava nasypaného / rostlého terénu pro provedení sanací: 5110*0,2=1 022,000 [A]</t>
  </si>
  <si>
    <t>13</t>
  </si>
  <si>
    <t>12683</t>
  </si>
  <si>
    <t>ZŘÍZENÍ STUPŇŮ V PODLOŽÍ NÁSYPŮ TŘ. II</t>
  </si>
  <si>
    <t>Přípravné a bourací práce 
Očištění a odstranění rozvolněných kamenů s části povrchu svahu s případným dobouráním pro vytvarování svahu: 650*0,3=195,000 [A]</t>
  </si>
  <si>
    <t>14</t>
  </si>
  <si>
    <t>17120</t>
  </si>
  <si>
    <t>ULOŽENÍ SYPANINY DO NÁSYPŮ A NA SKLÁDKY BEZ ZHUTNĚNÍ</t>
  </si>
  <si>
    <t>dle pol. 12673: 1022,0=1 022,000 [A] 
dle pol. 12683: 195,0=195,000 [B] 
Celkem: A+B=1 217,000 [C]</t>
  </si>
  <si>
    <t>15</t>
  </si>
  <si>
    <t>18472</t>
  </si>
  <si>
    <t>OŠETŘENÍ DŘEVIN SOLITERNÍCH</t>
  </si>
  <si>
    <t>Přípravné a bourací práce 
ošetření pařezů pokácených stromů vhodným postřikem pro zamezení opětovného vegetačního obražení - 
- stromy D do 0,3m: 85=85,000 [A] 
- stromy D do 0,5m: 20=20,000 [B] 
Celkem: A+B=105,000 [C]</t>
  </si>
  <si>
    <t>16</t>
  </si>
  <si>
    <t>18481</t>
  </si>
  <si>
    <t>OCHRANA STROMŮ BEDNĚNÍM</t>
  </si>
  <si>
    <t>altern. pol. 
zřízení, údržba, odstranění</t>
  </si>
  <si>
    <t>Ostatní 
Ochrana stáv. lamp VO při patě svahu - bednění min. výšky 3m, obvod cca 6m: 9*3,0*6,0=162,000 [A]</t>
  </si>
  <si>
    <t>Základy</t>
  </si>
  <si>
    <t>17</t>
  </si>
  <si>
    <t>286323</t>
  </si>
  <si>
    <t>KOTVY SAMOZÁVRTNÉ V PODZEMÍ DL DO 4M ÚNOS DO 150KN</t>
  </si>
  <si>
    <t>POZN.: Prováděno horolezeckou technikou ; fakturováno bude dle skutečnosti!</t>
  </si>
  <si>
    <t>Sanace skalního svahu 
Kotvení kotvami typu IBO R32 - L = 4,0 m: 10=10,000 [A]</t>
  </si>
  <si>
    <t>18</t>
  </si>
  <si>
    <t>286333</t>
  </si>
  <si>
    <t>KOTVY SAMOZÁVRTNÉ V PODZEMÍ DL DO 5M ÚNOS DO 150KN</t>
  </si>
  <si>
    <t>Sanace skalního svahu 
Kotvení kotvami typu IBO R32 - L = 5,0 m: 10=10,000 [A]</t>
  </si>
  <si>
    <t>19</t>
  </si>
  <si>
    <t>286343</t>
  </si>
  <si>
    <t>KOTVY SAMOZÁVRTNÉ V PODZEMÍ DL DO 6M ÚNOS DO 150KN</t>
  </si>
  <si>
    <t>Sanace skalního svahu 
Kotvení kotvami typu IBO R32 - L = 6,0 m: 5=5,000 [A]</t>
  </si>
  <si>
    <t>20</t>
  </si>
  <si>
    <t>289941</t>
  </si>
  <si>
    <t>ZPEVNĚNÍ SKALNÍCH PLOCH Z OCELOVÝCH SÍTÍ HOROLEZECKÝM ZPŮSOBEM</t>
  </si>
  <si>
    <t>kompletní provedení vč. plošného kotvení (Prodloužené kotvy vykázány zvlášť) 
Rastr kotev : 2,0 x 2,0 m a 2,5 x 2,5 m dle PD 
Lokálně může být rastr hustší dle morfologie a skutečně zastižených IG podmínek</t>
  </si>
  <si>
    <t>Sanace skalního svahu 
Zpevnění ploch sítěmi: 5110=5 110,000 [A]</t>
  </si>
  <si>
    <t>21</t>
  </si>
  <si>
    <t>289973</t>
  </si>
  <si>
    <t>OPLÁŠTĚNÍ (ZPEVNĚNÍ) Z GEOSÍTÍ A GEOROHOŽÍ</t>
  </si>
  <si>
    <t>POZN.: Prováděno horolezeckou technikou!</t>
  </si>
  <si>
    <t>Sanace skalního svahu 
3D protierozní georohož vč. kotvení, min. plošná hm. 300g/m2: 3270=3 270,000 [A]</t>
  </si>
  <si>
    <t>Ostatní konstrukce a práce</t>
  </si>
  <si>
    <t>22</t>
  </si>
  <si>
    <t>96613</t>
  </si>
  <si>
    <t>BOURÁNÍ KONSTRUKCÍ Z KAMENE NA MC</t>
  </si>
  <si>
    <t>vč. odvozu a uložení na recyklační středisko / trvalou skládku dle dispozic zhotovitele 
POZN.: Fakturováno bude dle skutečnosti!</t>
  </si>
  <si>
    <t>Přípravné a bourací práce 
Bourání kamenného tarasu: 9*1,2=10,800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</si>
</sst>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0+O8+O27+O58+O74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8">
        <f>0+I8+I27+I58+I74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2316.18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40</v>
      </c>
      <c r="E10" s="30" t="s">
        <v>41</v>
      </c>
    </row>
    <row r="11" spans="1:5" ht="51">
      <c r="A11" s="33" t="s">
        <v>42</v>
      </c>
      <c r="E11" s="32" t="s">
        <v>43</v>
      </c>
    </row>
    <row r="12" spans="1:16" ht="12.75">
      <c r="A12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46</v>
      </c>
      <c s="26">
        <v>1</v>
      </c>
      <c s="27">
        <v>0</v>
      </c>
      <c s="28">
        <f>ROUND(ROUND(H12,2)*ROUND(G12,3),2)</f>
      </c>
      <c r="O12">
        <f>(I12*21)/100</f>
      </c>
      <c t="s">
        <v>13</v>
      </c>
    </row>
    <row r="13" spans="1:5" ht="114.75">
      <c r="A13" s="29" t="s">
        <v>40</v>
      </c>
      <c r="E13" s="30" t="s">
        <v>47</v>
      </c>
    </row>
    <row r="14" spans="1:5" ht="12.75">
      <c r="A14" s="33" t="s">
        <v>42</v>
      </c>
      <c r="E14" s="32" t="s">
        <v>37</v>
      </c>
    </row>
    <row r="15" spans="1:16" ht="12.75">
      <c r="A15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50</v>
      </c>
      <c s="26">
        <v>2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40</v>
      </c>
      <c r="E16" s="30" t="s">
        <v>51</v>
      </c>
    </row>
    <row r="17" spans="1:5" ht="12.75">
      <c r="A17" s="33" t="s">
        <v>42</v>
      </c>
      <c r="E17" s="32" t="s">
        <v>37</v>
      </c>
    </row>
    <row r="18" spans="1:16" ht="12.75">
      <c r="A18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46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40</v>
      </c>
      <c r="E19" s="30" t="s">
        <v>54</v>
      </c>
    </row>
    <row r="20" spans="1:5" ht="12.75">
      <c r="A20" s="33" t="s">
        <v>42</v>
      </c>
      <c r="E20" s="32" t="s">
        <v>37</v>
      </c>
    </row>
    <row r="21" spans="1:16" ht="12.75">
      <c r="A21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46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40</v>
      </c>
      <c r="E22" s="30" t="s">
        <v>37</v>
      </c>
    </row>
    <row r="23" spans="1:5" ht="12.75">
      <c r="A23" s="33" t="s">
        <v>42</v>
      </c>
      <c r="E23" s="32" t="s">
        <v>37</v>
      </c>
    </row>
    <row r="24" spans="1:16" ht="12.75">
      <c r="A24" s="19" t="s">
        <v>35</v>
      </c>
      <c s="23" t="s">
        <v>27</v>
      </c>
      <c s="23" t="s">
        <v>57</v>
      </c>
      <c s="19" t="s">
        <v>37</v>
      </c>
      <c s="24" t="s">
        <v>58</v>
      </c>
      <c s="25" t="s">
        <v>46</v>
      </c>
      <c s="26">
        <v>1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25.5">
      <c r="A25" s="29" t="s">
        <v>40</v>
      </c>
      <c r="E25" s="30" t="s">
        <v>59</v>
      </c>
    </row>
    <row r="26" spans="1:5" ht="12.75">
      <c r="A26" s="31" t="s">
        <v>42</v>
      </c>
      <c r="E26" s="32" t="s">
        <v>37</v>
      </c>
    </row>
    <row r="27" spans="1:18" ht="12.75" customHeight="1">
      <c r="A27" s="5" t="s">
        <v>33</v>
      </c>
      <c s="5"/>
      <c s="36" t="s">
        <v>19</v>
      </c>
      <c s="5"/>
      <c s="21" t="s">
        <v>60</v>
      </c>
      <c s="5"/>
      <c s="5"/>
      <c s="5"/>
      <c s="37">
        <f>0+Q27</f>
      </c>
      <c r="O27">
        <f>0+R27</f>
      </c>
      <c r="Q27">
        <f>0+I28+I31+I34+I37+I40+I43+I46+I49+I52+I55</f>
      </c>
      <c>
        <f>0+O28+O31+O34+O37+O40+O43+O46+O49+O52+O55</f>
      </c>
    </row>
    <row r="28" spans="1:16" ht="12.75">
      <c r="A28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64</v>
      </c>
      <c s="26">
        <v>2299.5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40</v>
      </c>
      <c r="E29" s="30" t="s">
        <v>65</v>
      </c>
    </row>
    <row r="30" spans="1:5" ht="25.5">
      <c r="A30" s="33" t="s">
        <v>42</v>
      </c>
      <c r="E30" s="32" t="s">
        <v>66</v>
      </c>
    </row>
    <row r="31" spans="1:16" ht="12.75">
      <c r="A31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50</v>
      </c>
      <c s="26">
        <v>20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40</v>
      </c>
      <c r="E32" s="30" t="s">
        <v>70</v>
      </c>
    </row>
    <row r="33" spans="1:5" ht="25.5">
      <c r="A33" s="33" t="s">
        <v>42</v>
      </c>
      <c r="E33" s="32" t="s">
        <v>71</v>
      </c>
    </row>
    <row r="34" spans="1:16" ht="12.75">
      <c r="A34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50</v>
      </c>
      <c s="26">
        <v>85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25.5">
      <c r="A35" s="29" t="s">
        <v>40</v>
      </c>
      <c r="E35" s="30" t="s">
        <v>70</v>
      </c>
    </row>
    <row r="36" spans="1:5" ht="25.5">
      <c r="A36" s="33" t="s">
        <v>42</v>
      </c>
      <c r="E36" s="32" t="s">
        <v>74</v>
      </c>
    </row>
    <row r="37" spans="1:16" ht="12.75">
      <c r="A37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50</v>
      </c>
      <c s="26">
        <v>20</v>
      </c>
      <c s="27">
        <v>0</v>
      </c>
      <c s="28">
        <f>ROUND(ROUND(H37,2)*ROUND(G37,3),2)</f>
      </c>
      <c r="O37">
        <f>(I37*21)/100</f>
      </c>
      <c t="s">
        <v>13</v>
      </c>
    </row>
    <row r="38" spans="1:5" ht="12.75">
      <c r="A38" s="29" t="s">
        <v>40</v>
      </c>
      <c r="E38" s="30" t="s">
        <v>37</v>
      </c>
    </row>
    <row r="39" spans="1:5" ht="25.5">
      <c r="A39" s="33" t="s">
        <v>42</v>
      </c>
      <c r="E39" s="32" t="s">
        <v>77</v>
      </c>
    </row>
    <row r="40" spans="1:16" ht="12.75">
      <c r="A40" s="19" t="s">
        <v>35</v>
      </c>
      <c s="23" t="s">
        <v>78</v>
      </c>
      <c s="23" t="s">
        <v>79</v>
      </c>
      <c s="19" t="s">
        <v>37</v>
      </c>
      <c s="24" t="s">
        <v>80</v>
      </c>
      <c s="25" t="s">
        <v>50</v>
      </c>
      <c s="26">
        <v>85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40</v>
      </c>
      <c r="E41" s="30" t="s">
        <v>37</v>
      </c>
    </row>
    <row r="42" spans="1:5" ht="25.5">
      <c r="A42" s="33" t="s">
        <v>42</v>
      </c>
      <c r="E42" s="32" t="s">
        <v>81</v>
      </c>
    </row>
    <row r="43" spans="1:16" ht="12.75">
      <c r="A43" s="19" t="s">
        <v>35</v>
      </c>
      <c s="23" t="s">
        <v>82</v>
      </c>
      <c s="23" t="s">
        <v>83</v>
      </c>
      <c s="19" t="s">
        <v>37</v>
      </c>
      <c s="24" t="s">
        <v>84</v>
      </c>
      <c s="25" t="s">
        <v>85</v>
      </c>
      <c s="26">
        <v>1022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40</v>
      </c>
      <c r="E44" s="30" t="s">
        <v>86</v>
      </c>
    </row>
    <row r="45" spans="1:5" ht="38.25">
      <c r="A45" s="33" t="s">
        <v>42</v>
      </c>
      <c r="E45" s="32" t="s">
        <v>87</v>
      </c>
    </row>
    <row r="46" spans="1:16" ht="12.75">
      <c r="A46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85</v>
      </c>
      <c s="26">
        <v>195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40</v>
      </c>
      <c r="E47" s="30" t="s">
        <v>86</v>
      </c>
    </row>
    <row r="48" spans="1:5" ht="38.25">
      <c r="A48" s="33" t="s">
        <v>42</v>
      </c>
      <c r="E48" s="32" t="s">
        <v>91</v>
      </c>
    </row>
    <row r="49" spans="1:16" ht="12.75">
      <c r="A49" s="19" t="s">
        <v>35</v>
      </c>
      <c s="23" t="s">
        <v>92</v>
      </c>
      <c s="23" t="s">
        <v>93</v>
      </c>
      <c s="19" t="s">
        <v>37</v>
      </c>
      <c s="24" t="s">
        <v>94</v>
      </c>
      <c s="25" t="s">
        <v>85</v>
      </c>
      <c s="26">
        <v>1217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40</v>
      </c>
      <c r="E50" s="30" t="s">
        <v>37</v>
      </c>
    </row>
    <row r="51" spans="1:5" ht="38.25">
      <c r="A51" s="33" t="s">
        <v>42</v>
      </c>
      <c r="E51" s="32" t="s">
        <v>95</v>
      </c>
    </row>
    <row r="52" spans="1:16" ht="12.75">
      <c r="A52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50</v>
      </c>
      <c s="26">
        <v>105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40</v>
      </c>
      <c r="E53" s="30" t="s">
        <v>37</v>
      </c>
    </row>
    <row r="54" spans="1:5" ht="76.5">
      <c r="A54" s="33" t="s">
        <v>42</v>
      </c>
      <c r="E54" s="32" t="s">
        <v>99</v>
      </c>
    </row>
    <row r="55" spans="1:16" ht="12.75">
      <c r="A55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64</v>
      </c>
      <c s="26">
        <v>162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25.5">
      <c r="A56" s="29" t="s">
        <v>40</v>
      </c>
      <c r="E56" s="30" t="s">
        <v>103</v>
      </c>
    </row>
    <row r="57" spans="1:5" ht="38.25">
      <c r="A57" s="31" t="s">
        <v>42</v>
      </c>
      <c r="E57" s="32" t="s">
        <v>104</v>
      </c>
    </row>
    <row r="58" spans="1:18" ht="12.75" customHeight="1">
      <c r="A58" s="5" t="s">
        <v>33</v>
      </c>
      <c s="5"/>
      <c s="36" t="s">
        <v>13</v>
      </c>
      <c s="5"/>
      <c s="21" t="s">
        <v>105</v>
      </c>
      <c s="5"/>
      <c s="5"/>
      <c s="5"/>
      <c s="37">
        <f>0+Q58</f>
      </c>
      <c r="O58">
        <f>0+R58</f>
      </c>
      <c r="Q58">
        <f>0+I59+I62+I65+I68+I71</f>
      </c>
      <c>
        <f>0+O59+O62+O65+O68+O71</f>
      </c>
    </row>
    <row r="59" spans="1:16" ht="12.75">
      <c r="A59" s="19" t="s">
        <v>35</v>
      </c>
      <c s="23" t="s">
        <v>106</v>
      </c>
      <c s="23" t="s">
        <v>107</v>
      </c>
      <c s="19" t="s">
        <v>37</v>
      </c>
      <c s="24" t="s">
        <v>108</v>
      </c>
      <c s="25" t="s">
        <v>50</v>
      </c>
      <c s="26">
        <v>10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40</v>
      </c>
      <c r="E60" s="30" t="s">
        <v>109</v>
      </c>
    </row>
    <row r="61" spans="1:5" ht="25.5">
      <c r="A61" s="33" t="s">
        <v>42</v>
      </c>
      <c r="E61" s="32" t="s">
        <v>110</v>
      </c>
    </row>
    <row r="62" spans="1:16" ht="12.75">
      <c r="A62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50</v>
      </c>
      <c s="26">
        <v>10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40</v>
      </c>
      <c r="E63" s="30" t="s">
        <v>109</v>
      </c>
    </row>
    <row r="64" spans="1:5" ht="25.5">
      <c r="A64" s="33" t="s">
        <v>42</v>
      </c>
      <c r="E64" s="32" t="s">
        <v>114</v>
      </c>
    </row>
    <row r="65" spans="1:16" ht="12.75">
      <c r="A65" s="19" t="s">
        <v>35</v>
      </c>
      <c s="23" t="s">
        <v>115</v>
      </c>
      <c s="23" t="s">
        <v>116</v>
      </c>
      <c s="19" t="s">
        <v>37</v>
      </c>
      <c s="24" t="s">
        <v>117</v>
      </c>
      <c s="25" t="s">
        <v>50</v>
      </c>
      <c s="26">
        <v>5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40</v>
      </c>
      <c r="E66" s="30" t="s">
        <v>109</v>
      </c>
    </row>
    <row r="67" spans="1:5" ht="25.5">
      <c r="A67" s="33" t="s">
        <v>42</v>
      </c>
      <c r="E67" s="32" t="s">
        <v>118</v>
      </c>
    </row>
    <row r="68" spans="1:16" ht="25.5">
      <c r="A68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64</v>
      </c>
      <c s="26">
        <v>5110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38.25">
      <c r="A69" s="29" t="s">
        <v>40</v>
      </c>
      <c r="E69" s="30" t="s">
        <v>122</v>
      </c>
    </row>
    <row r="70" spans="1:5" ht="25.5">
      <c r="A70" s="33" t="s">
        <v>42</v>
      </c>
      <c r="E70" s="32" t="s">
        <v>123</v>
      </c>
    </row>
    <row r="71" spans="1:16" ht="12.75">
      <c r="A71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64</v>
      </c>
      <c s="26">
        <v>3270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40</v>
      </c>
      <c r="E72" s="30" t="s">
        <v>127</v>
      </c>
    </row>
    <row r="73" spans="1:5" ht="25.5">
      <c r="A73" s="31" t="s">
        <v>42</v>
      </c>
      <c r="E73" s="32" t="s">
        <v>128</v>
      </c>
    </row>
    <row r="74" spans="1:18" ht="12.75" customHeight="1">
      <c r="A74" s="5" t="s">
        <v>33</v>
      </c>
      <c s="5"/>
      <c s="36" t="s">
        <v>30</v>
      </c>
      <c s="5"/>
      <c s="21" t="s">
        <v>129</v>
      </c>
      <c s="5"/>
      <c s="5"/>
      <c s="5"/>
      <c s="37">
        <f>0+Q74</f>
      </c>
      <c r="O74">
        <f>0+R74</f>
      </c>
      <c r="Q74">
        <f>0+I75</f>
      </c>
      <c>
        <f>0+O75</f>
      </c>
    </row>
    <row r="75" spans="1:16" ht="12.75">
      <c r="A75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85</v>
      </c>
      <c s="26">
        <v>10.8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38.25">
      <c r="A76" s="29" t="s">
        <v>40</v>
      </c>
      <c r="E76" s="30" t="s">
        <v>133</v>
      </c>
    </row>
    <row r="77" spans="1:5" ht="25.5">
      <c r="A77" s="31" t="s">
        <v>42</v>
      </c>
      <c r="E77" s="32" t="s">
        <v>134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